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0b82e92ed90ca23/Belgeler/Web sitesi/"/>
    </mc:Choice>
  </mc:AlternateContent>
  <xr:revisionPtr revIDLastSave="13" documentId="8_{1ED0892B-622F-4C4B-AD79-C733FD132D53}" xr6:coauthVersionLast="47" xr6:coauthVersionMax="47" xr10:uidLastSave="{71273D72-2105-4E71-B08E-830A9826FCF6}"/>
  <bookViews>
    <workbookView xWindow="-110" yWindow="-110" windowWidth="19420" windowHeight="10300" tabRatio="898" activeTab="3" xr2:uid="{87509207-D4BE-47B4-84B3-AAC807414C7C}"/>
  </bookViews>
  <sheets>
    <sheet name="2018" sheetId="1" r:id="rId1"/>
    <sheet name="2018 partilere dağılım" sheetId="5" r:id="rId2"/>
    <sheet name="2018 yeni sistem ile olsaydı" sheetId="4" r:id="rId3"/>
    <sheet name="2023 Senaryolar" sheetId="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6" l="1"/>
  <c r="J11" i="6" s="1"/>
  <c r="H9" i="6"/>
  <c r="G9" i="6"/>
  <c r="F9" i="6"/>
  <c r="E9" i="6"/>
  <c r="D9" i="6"/>
  <c r="H10" i="6"/>
  <c r="G10" i="6"/>
  <c r="F10" i="6"/>
  <c r="E10" i="6"/>
  <c r="D10" i="6"/>
  <c r="H8" i="6"/>
  <c r="G8" i="6"/>
  <c r="F8" i="6"/>
  <c r="E8" i="6"/>
  <c r="D8" i="6"/>
  <c r="H7" i="6"/>
  <c r="G7" i="6"/>
  <c r="F7" i="6"/>
  <c r="E7" i="6"/>
  <c r="D7" i="6"/>
  <c r="H6" i="6"/>
  <c r="G6" i="6"/>
  <c r="F6" i="6"/>
  <c r="E6" i="6"/>
  <c r="D6" i="6"/>
  <c r="H5" i="6"/>
  <c r="G5" i="6"/>
  <c r="F5" i="6"/>
  <c r="E5" i="6"/>
  <c r="D5" i="6"/>
  <c r="H4" i="6"/>
  <c r="G4" i="6"/>
  <c r="F4" i="6"/>
  <c r="E4" i="6"/>
  <c r="D4" i="6"/>
  <c r="H3" i="6"/>
  <c r="G3" i="6"/>
  <c r="F3" i="6"/>
  <c r="E3" i="6"/>
  <c r="D3" i="6"/>
  <c r="K8" i="1"/>
  <c r="K7" i="1"/>
  <c r="K6" i="1"/>
  <c r="K5" i="1"/>
  <c r="K4" i="1"/>
  <c r="K3" i="1"/>
  <c r="C9" i="1"/>
  <c r="C9" i="5"/>
  <c r="K8" i="5" s="1"/>
  <c r="C9" i="4"/>
  <c r="K8" i="4" s="1"/>
  <c r="E7" i="4"/>
  <c r="E7" i="5"/>
  <c r="E8" i="5"/>
  <c r="I8" i="5"/>
  <c r="H8" i="5"/>
  <c r="G8" i="5"/>
  <c r="F8" i="5"/>
  <c r="D8" i="5"/>
  <c r="I7" i="5"/>
  <c r="H7" i="5"/>
  <c r="G7" i="5"/>
  <c r="F7" i="5"/>
  <c r="D7" i="5"/>
  <c r="I6" i="5"/>
  <c r="H6" i="5"/>
  <c r="G6" i="5"/>
  <c r="F6" i="5"/>
  <c r="E6" i="5"/>
  <c r="D6" i="5"/>
  <c r="I5" i="5"/>
  <c r="H5" i="5"/>
  <c r="G5" i="5"/>
  <c r="F5" i="5"/>
  <c r="E5" i="5"/>
  <c r="D5" i="5"/>
  <c r="I4" i="5"/>
  <c r="H4" i="5"/>
  <c r="G4" i="5"/>
  <c r="F4" i="5"/>
  <c r="E4" i="5"/>
  <c r="D4" i="5"/>
  <c r="I3" i="5"/>
  <c r="H3" i="5"/>
  <c r="G3" i="5"/>
  <c r="F3" i="5"/>
  <c r="E3" i="5"/>
  <c r="D3" i="5"/>
  <c r="I8" i="1"/>
  <c r="I5" i="1"/>
  <c r="I3" i="1"/>
  <c r="H8" i="1"/>
  <c r="H5" i="1"/>
  <c r="H3" i="1"/>
  <c r="G8" i="1"/>
  <c r="G5" i="1"/>
  <c r="G3" i="1"/>
  <c r="F8" i="1"/>
  <c r="F5" i="1"/>
  <c r="F3" i="1"/>
  <c r="E8" i="1"/>
  <c r="E5" i="1"/>
  <c r="E3" i="1"/>
  <c r="D8" i="1"/>
  <c r="D5" i="1"/>
  <c r="D3" i="1"/>
  <c r="I8" i="4"/>
  <c r="H8" i="4"/>
  <c r="G8" i="4"/>
  <c r="F8" i="4"/>
  <c r="E8" i="4"/>
  <c r="D8" i="4"/>
  <c r="I7" i="4"/>
  <c r="H7" i="4"/>
  <c r="G7" i="4"/>
  <c r="F7" i="4"/>
  <c r="D7" i="4"/>
  <c r="I6" i="4"/>
  <c r="H6" i="4"/>
  <c r="G6" i="4"/>
  <c r="F6" i="4"/>
  <c r="E6" i="4"/>
  <c r="D6" i="4"/>
  <c r="I5" i="4"/>
  <c r="H5" i="4"/>
  <c r="G5" i="4"/>
  <c r="F5" i="4"/>
  <c r="E5" i="4"/>
  <c r="D5" i="4"/>
  <c r="I4" i="4"/>
  <c r="H4" i="4"/>
  <c r="G4" i="4"/>
  <c r="F4" i="4"/>
  <c r="E4" i="4"/>
  <c r="D4" i="4"/>
  <c r="I3" i="4"/>
  <c r="H3" i="4"/>
  <c r="G3" i="4"/>
  <c r="F3" i="4"/>
  <c r="E3" i="4"/>
  <c r="D3" i="4"/>
  <c r="K3" i="4" l="1"/>
  <c r="K4" i="4"/>
  <c r="K5" i="4"/>
  <c r="K6" i="4"/>
  <c r="K7" i="4"/>
  <c r="J9" i="6"/>
  <c r="J10" i="6"/>
  <c r="J8" i="6"/>
  <c r="J3" i="6"/>
  <c r="J6" i="6"/>
  <c r="J4" i="6"/>
  <c r="J5" i="6"/>
  <c r="J7" i="6"/>
  <c r="K3" i="5"/>
  <c r="K4" i="5"/>
  <c r="K5" i="5"/>
  <c r="K6" i="5"/>
  <c r="K7" i="5"/>
</calcChain>
</file>

<file path=xl/sharedStrings.xml><?xml version="1.0" encoding="utf-8"?>
<sst xmlns="http://schemas.openxmlformats.org/spreadsheetml/2006/main" count="74" uniqueCount="26">
  <si>
    <t>Parti</t>
  </si>
  <si>
    <t>Oy sayısı</t>
  </si>
  <si>
    <t>Milletvekili Sayısı</t>
  </si>
  <si>
    <t>Oy sayısı/2</t>
  </si>
  <si>
    <t>Oy sayısı/3</t>
  </si>
  <si>
    <t>Oy sayısı/4</t>
  </si>
  <si>
    <t>Oy sayısı/5</t>
  </si>
  <si>
    <t>Oy sayısı/6</t>
  </si>
  <si>
    <t>Oy sayısı/7</t>
  </si>
  <si>
    <t>AKP</t>
  </si>
  <si>
    <t>CHP</t>
  </si>
  <si>
    <t>İYİ Parti</t>
  </si>
  <si>
    <t>MHP</t>
  </si>
  <si>
    <t>HDP</t>
  </si>
  <si>
    <t>SP</t>
  </si>
  <si>
    <t>D'hondt Sistemi</t>
  </si>
  <si>
    <t>ESKİŞEHİR 2018 GENEL SEÇİM SONUÇLARI</t>
  </si>
  <si>
    <t>ESKİŞEHİR 2023 GENEL SEÇİM PROJEKSİYONU</t>
  </si>
  <si>
    <t>Yeşil Sol Parti</t>
  </si>
  <si>
    <t>Memleket Partisi</t>
  </si>
  <si>
    <t>TİP</t>
  </si>
  <si>
    <t>Zafer Partisi</t>
  </si>
  <si>
    <t>Cumhur İttifakı</t>
  </si>
  <si>
    <t>Millet İttifakı</t>
  </si>
  <si>
    <t>TOPLAM</t>
  </si>
  <si>
    <t>Oy oranı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</si>
</sst>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 tint="4.9989318521683403E-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900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7CBFF"/>
        <bgColor indexed="64"/>
      </patternFill>
    </fill>
    <fill>
      <patternFill patternType="solid">
        <fgColor rgb="FFFFAB1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4" borderId="0" xfId="0" applyFont="1" applyFill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3" fontId="0" fillId="7" borderId="5" xfId="0" applyNumberFormat="1" applyFill="1" applyBorder="1" applyAlignment="1">
      <alignment horizontal="center" vertical="center"/>
    </xf>
    <xf numFmtId="0" fontId="2" fillId="9" borderId="6" xfId="0" applyFont="1" applyFill="1" applyBorder="1"/>
    <xf numFmtId="3" fontId="0" fillId="0" borderId="7" xfId="0" applyNumberFormat="1" applyBorder="1" applyAlignment="1">
      <alignment horizontal="center" vertical="center"/>
    </xf>
    <xf numFmtId="0" fontId="2" fillId="4" borderId="6" xfId="0" applyFont="1" applyFill="1" applyBorder="1"/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2" fillId="9" borderId="10" xfId="0" applyFont="1" applyFill="1" applyBorder="1"/>
    <xf numFmtId="3" fontId="0" fillId="7" borderId="11" xfId="0" applyNumberFormat="1" applyFill="1" applyBorder="1" applyAlignment="1">
      <alignment horizontal="center" vertical="center"/>
    </xf>
    <xf numFmtId="0" fontId="2" fillId="2" borderId="12" xfId="0" applyFont="1" applyFill="1" applyBorder="1"/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3" fontId="0" fillId="7" borderId="7" xfId="0" applyNumberFormat="1" applyFill="1" applyBorder="1" applyAlignment="1">
      <alignment horizontal="center" vertical="center"/>
    </xf>
    <xf numFmtId="0" fontId="2" fillId="9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/>
    <xf numFmtId="0" fontId="1" fillId="5" borderId="2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45" xfId="0" applyNumberFormat="1" applyBorder="1" applyAlignment="1">
      <alignment horizontal="center" vertical="center"/>
    </xf>
    <xf numFmtId="10" fontId="0" fillId="0" borderId="25" xfId="0" applyNumberFormat="1" applyBorder="1" applyAlignment="1">
      <alignment horizontal="center" vertical="center"/>
    </xf>
    <xf numFmtId="10" fontId="0" fillId="0" borderId="23" xfId="0" applyNumberFormat="1" applyBorder="1" applyAlignment="1">
      <alignment horizontal="center" vertical="center"/>
    </xf>
    <xf numFmtId="10" fontId="0" fillId="0" borderId="21" xfId="0" applyNumberFormat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10" fontId="0" fillId="0" borderId="13" xfId="0" applyNumberFormat="1" applyBorder="1"/>
    <xf numFmtId="0" fontId="1" fillId="6" borderId="14" xfId="0" applyFont="1" applyFill="1" applyBorder="1" applyAlignment="1">
      <alignment horizontal="center" vertical="center"/>
    </xf>
    <xf numFmtId="0" fontId="2" fillId="9" borderId="25" xfId="0" applyFont="1" applyFill="1" applyBorder="1"/>
    <xf numFmtId="0" fontId="2" fillId="4" borderId="25" xfId="0" applyFont="1" applyFill="1" applyBorder="1"/>
    <xf numFmtId="0" fontId="2" fillId="2" borderId="21" xfId="0" applyFont="1" applyFill="1" applyBorder="1"/>
    <xf numFmtId="0" fontId="2" fillId="4" borderId="29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4" borderId="30" xfId="0" applyFont="1" applyFill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3" fontId="0" fillId="7" borderId="33" xfId="0" applyNumberFormat="1" applyFill="1" applyBorder="1" applyAlignment="1">
      <alignment horizontal="center" vertical="center"/>
    </xf>
    <xf numFmtId="3" fontId="0" fillId="7" borderId="39" xfId="0" applyNumberFormat="1" applyFill="1" applyBorder="1" applyAlignment="1">
      <alignment horizontal="center" vertical="center"/>
    </xf>
    <xf numFmtId="3" fontId="0" fillId="7" borderId="34" xfId="0" applyNumberForma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/>
    </xf>
    <xf numFmtId="0" fontId="2" fillId="9" borderId="30" xfId="0" applyFont="1" applyFill="1" applyBorder="1" applyAlignment="1">
      <alignment horizontal="center"/>
    </xf>
    <xf numFmtId="0" fontId="3" fillId="6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8" xfId="0" applyFont="1" applyFill="1" applyBorder="1" applyAlignment="1">
      <alignment horizontal="center" vertical="center"/>
    </xf>
    <xf numFmtId="0" fontId="5" fillId="6" borderId="48" xfId="0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6" fillId="2" borderId="1" xfId="0" applyFont="1" applyFill="1" applyBorder="1"/>
    <xf numFmtId="0" fontId="6" fillId="8" borderId="1" xfId="0" applyFont="1" applyFill="1" applyBorder="1"/>
    <xf numFmtId="0" fontId="6" fillId="3" borderId="1" xfId="0" applyFont="1" applyFill="1" applyBorder="1"/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3" fontId="0" fillId="7" borderId="11" xfId="0" quotePrefix="1" applyNumberFormat="1" applyFill="1" applyBorder="1" applyAlignment="1">
      <alignment horizontal="center" vertical="center"/>
    </xf>
    <xf numFmtId="3" fontId="0" fillId="0" borderId="11" xfId="0" quotePrefix="1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3" fontId="0" fillId="0" borderId="7" xfId="0" quotePrefix="1" applyNumberFormat="1" applyBorder="1" applyAlignment="1">
      <alignment horizontal="center" vertical="center"/>
    </xf>
    <xf numFmtId="3" fontId="0" fillId="7" borderId="5" xfId="0" quotePrefix="1" applyNumberFormat="1" applyFill="1" applyBorder="1" applyAlignment="1">
      <alignment horizontal="center" vertical="center"/>
    </xf>
    <xf numFmtId="3" fontId="0" fillId="0" borderId="5" xfId="0" quotePrefix="1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3" fontId="0" fillId="0" borderId="27" xfId="0" quotePrefix="1" applyNumberFormat="1" applyBorder="1" applyAlignment="1">
      <alignment horizontal="center" vertical="center"/>
    </xf>
    <xf numFmtId="3" fontId="0" fillId="0" borderId="0" xfId="0" applyNumberFormat="1"/>
    <xf numFmtId="3" fontId="0" fillId="0" borderId="19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3" fontId="0" fillId="0" borderId="41" xfId="0" applyNumberFormat="1" applyBorder="1" applyAlignment="1">
      <alignment horizontal="center" vertical="center"/>
    </xf>
    <xf numFmtId="3" fontId="0" fillId="0" borderId="28" xfId="0" applyNumberFormat="1" applyBorder="1" applyAlignment="1">
      <alignment horizontal="center" vertical="center"/>
    </xf>
    <xf numFmtId="3" fontId="0" fillId="7" borderId="33" xfId="0" quotePrefix="1" applyNumberFormat="1" applyFill="1" applyBorder="1" applyAlignment="1">
      <alignment horizontal="center" vertical="center"/>
    </xf>
    <xf numFmtId="3" fontId="0" fillId="0" borderId="33" xfId="0" quotePrefix="1" applyNumberFormat="1" applyBorder="1" applyAlignment="1">
      <alignment horizontal="center" vertical="center"/>
    </xf>
    <xf numFmtId="3" fontId="0" fillId="0" borderId="33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3" fontId="0" fillId="7" borderId="34" xfId="0" quotePrefix="1" applyNumberFormat="1" applyFill="1" applyBorder="1" applyAlignment="1">
      <alignment horizontal="center" vertical="center"/>
    </xf>
    <xf numFmtId="3" fontId="0" fillId="0" borderId="34" xfId="0" quotePrefix="1" applyNumberFormat="1" applyBorder="1" applyAlignment="1">
      <alignment horizontal="center" vertical="center"/>
    </xf>
    <xf numFmtId="3" fontId="0" fillId="0" borderId="34" xfId="0" applyNumberFormat="1" applyBorder="1" applyAlignment="1">
      <alignment horizontal="center" vertical="center"/>
    </xf>
    <xf numFmtId="3" fontId="0" fillId="0" borderId="36" xfId="0" applyNumberFormat="1" applyBorder="1" applyAlignment="1">
      <alignment horizontal="center" vertical="center"/>
    </xf>
    <xf numFmtId="3" fontId="0" fillId="7" borderId="39" xfId="0" quotePrefix="1" applyNumberFormat="1" applyFill="1" applyBorder="1" applyAlignment="1">
      <alignment horizontal="center" vertical="center"/>
    </xf>
    <xf numFmtId="3" fontId="0" fillId="0" borderId="39" xfId="0" quotePrefix="1" applyNumberFormat="1" applyBorder="1" applyAlignment="1">
      <alignment horizontal="center" vertical="center"/>
    </xf>
    <xf numFmtId="3" fontId="0" fillId="0" borderId="39" xfId="0" applyNumberFormat="1" applyBorder="1" applyAlignment="1">
      <alignment horizontal="center" vertical="center"/>
    </xf>
    <xf numFmtId="3" fontId="0" fillId="0" borderId="40" xfId="0" applyNumberFormat="1" applyBorder="1" applyAlignment="1">
      <alignment horizontal="center" vertical="center"/>
    </xf>
    <xf numFmtId="3" fontId="0" fillId="0" borderId="5" xfId="0" quotePrefix="1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409"/>
      <color rgb="FF990099"/>
      <color rgb="FFFFAB15"/>
      <color rgb="FF37CBFF"/>
      <color rgb="FFFEB966"/>
      <color rgb="FFFF0066"/>
      <color rgb="FFE8D418"/>
      <color rgb="FFFA3C00"/>
      <color rgb="FFFF505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98847-79CA-4BB8-976A-DF98BAC80E40}">
  <dimension ref="A1:K9"/>
  <sheetViews>
    <sheetView workbookViewId="0">
      <selection activeCell="F3" sqref="F3:F4"/>
    </sheetView>
  </sheetViews>
  <sheetFormatPr defaultRowHeight="14.5" x14ac:dyDescent="0.35"/>
  <cols>
    <col min="1" max="1" width="1.1796875" customWidth="1"/>
    <col min="2" max="10" width="15.6328125" customWidth="1"/>
  </cols>
  <sheetData>
    <row r="1" spans="1:11" ht="32.5" customHeight="1" x14ac:dyDescent="0.35">
      <c r="A1" s="6"/>
      <c r="B1" s="62" t="s">
        <v>15</v>
      </c>
      <c r="C1" s="62"/>
      <c r="D1" s="63" t="s">
        <v>16</v>
      </c>
      <c r="E1" s="63"/>
      <c r="F1" s="63"/>
      <c r="G1" s="63"/>
      <c r="H1" s="63"/>
      <c r="I1" s="62"/>
      <c r="J1" s="64"/>
      <c r="K1" s="43"/>
    </row>
    <row r="2" spans="1:11" ht="31" customHeight="1" thickBot="1" x14ac:dyDescent="0.4">
      <c r="A2" s="14"/>
      <c r="B2" s="19" t="s">
        <v>0</v>
      </c>
      <c r="C2" s="15" t="s">
        <v>1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20" t="s">
        <v>2</v>
      </c>
      <c r="K2" s="42" t="s">
        <v>25</v>
      </c>
    </row>
    <row r="3" spans="1:11" ht="30" customHeight="1" thickTop="1" x14ac:dyDescent="0.35">
      <c r="A3" s="60"/>
      <c r="B3" s="54" t="s">
        <v>22</v>
      </c>
      <c r="C3" s="57">
        <v>283298</v>
      </c>
      <c r="D3" s="93">
        <f>QUOTIENT(C3,2)</f>
        <v>141649</v>
      </c>
      <c r="E3" s="93">
        <f>QUOTIENT(C3,3)</f>
        <v>94432</v>
      </c>
      <c r="F3" s="93">
        <f>QUOTIENT(C3,4)</f>
        <v>70824</v>
      </c>
      <c r="G3" s="94">
        <f>QUOTIENT(C3,5)</f>
        <v>56659</v>
      </c>
      <c r="H3" s="95">
        <f>QUOTIENT(C3,6)</f>
        <v>47216</v>
      </c>
      <c r="I3" s="95">
        <f>QUOTIENT(C3,7)</f>
        <v>40471</v>
      </c>
      <c r="J3" s="96">
        <v>4</v>
      </c>
      <c r="K3" s="40">
        <f>C3/C9</f>
        <v>0.48926223293744203</v>
      </c>
    </row>
    <row r="4" spans="1:11" ht="30" customHeight="1" thickBot="1" x14ac:dyDescent="0.4">
      <c r="A4" s="61"/>
      <c r="B4" s="56"/>
      <c r="C4" s="59"/>
      <c r="D4" s="97"/>
      <c r="E4" s="97"/>
      <c r="F4" s="97"/>
      <c r="G4" s="98"/>
      <c r="H4" s="99"/>
      <c r="I4" s="99"/>
      <c r="J4" s="100"/>
      <c r="K4" s="41">
        <f>C4/C9</f>
        <v>0</v>
      </c>
    </row>
    <row r="5" spans="1:11" ht="30" customHeight="1" thickTop="1" x14ac:dyDescent="0.35">
      <c r="A5" s="51"/>
      <c r="B5" s="54" t="s">
        <v>23</v>
      </c>
      <c r="C5" s="57">
        <v>270912</v>
      </c>
      <c r="D5" s="93">
        <f>QUOTIENT(C5,2)</f>
        <v>135456</v>
      </c>
      <c r="E5" s="93">
        <f>QUOTIENT(C5,3)</f>
        <v>90304</v>
      </c>
      <c r="F5" s="94">
        <f>QUOTIENT(C5,4)</f>
        <v>67728</v>
      </c>
      <c r="G5" s="95">
        <f>QUOTIENT(C5,5)</f>
        <v>54182</v>
      </c>
      <c r="H5" s="95">
        <f>QUOTIENT(C5,6)</f>
        <v>45152</v>
      </c>
      <c r="I5" s="95">
        <f>QUOTIENT(C5,7)</f>
        <v>38701</v>
      </c>
      <c r="J5" s="96">
        <v>3</v>
      </c>
      <c r="K5" s="40">
        <f>C5/C9</f>
        <v>0.46787132295162087</v>
      </c>
    </row>
    <row r="6" spans="1:11" ht="30" customHeight="1" x14ac:dyDescent="0.35">
      <c r="A6" s="52"/>
      <c r="B6" s="55"/>
      <c r="C6" s="58"/>
      <c r="D6" s="101"/>
      <c r="E6" s="101"/>
      <c r="F6" s="102"/>
      <c r="G6" s="103"/>
      <c r="H6" s="103"/>
      <c r="I6" s="103"/>
      <c r="J6" s="104"/>
      <c r="K6" s="39">
        <f>C6/C9</f>
        <v>0</v>
      </c>
    </row>
    <row r="7" spans="1:11" ht="30" customHeight="1" thickBot="1" x14ac:dyDescent="0.4">
      <c r="A7" s="53"/>
      <c r="B7" s="56"/>
      <c r="C7" s="59"/>
      <c r="D7" s="97"/>
      <c r="E7" s="97"/>
      <c r="F7" s="98"/>
      <c r="G7" s="99"/>
      <c r="H7" s="99"/>
      <c r="I7" s="99"/>
      <c r="J7" s="100"/>
      <c r="K7" s="41">
        <f>C7/C9</f>
        <v>0</v>
      </c>
    </row>
    <row r="8" spans="1:11" ht="30" customHeight="1" thickTop="1" thickBot="1" x14ac:dyDescent="0.4">
      <c r="A8" s="18"/>
      <c r="B8" s="25" t="s">
        <v>13</v>
      </c>
      <c r="C8" s="26">
        <v>24821</v>
      </c>
      <c r="D8" s="85">
        <f>QUOTIENT(C8,2)</f>
        <v>12410</v>
      </c>
      <c r="E8" s="26">
        <f>QUOTIENT(C8,3)</f>
        <v>8273</v>
      </c>
      <c r="F8" s="26">
        <f>QUOTIENT(C8,4)</f>
        <v>6205</v>
      </c>
      <c r="G8" s="26">
        <f>QUOTIENT(C8,5)</f>
        <v>4964</v>
      </c>
      <c r="H8" s="26">
        <f>QUOTIENT(C8,6)</f>
        <v>4136</v>
      </c>
      <c r="I8" s="26">
        <f>QUOTIENT(C8,7)</f>
        <v>3545</v>
      </c>
      <c r="J8" s="92"/>
      <c r="K8" s="38">
        <f>C8/C9</f>
        <v>4.2866444110937069E-2</v>
      </c>
    </row>
    <row r="9" spans="1:11" ht="30" customHeight="1" thickTop="1" thickBot="1" x14ac:dyDescent="0.4">
      <c r="B9" s="44" t="s">
        <v>24</v>
      </c>
      <c r="C9" s="45">
        <f>SUM(C3:C8)</f>
        <v>579031</v>
      </c>
      <c r="D9" s="86"/>
      <c r="E9" s="86"/>
      <c r="F9" s="86"/>
      <c r="G9" s="86"/>
      <c r="H9" s="86"/>
      <c r="I9" s="86"/>
      <c r="J9" s="86"/>
    </row>
  </sheetData>
  <mergeCells count="23">
    <mergeCell ref="A3:A4"/>
    <mergeCell ref="B1:C1"/>
    <mergeCell ref="D1:H1"/>
    <mergeCell ref="I1:J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G5:G7"/>
    <mergeCell ref="H5:H7"/>
    <mergeCell ref="I5:I7"/>
    <mergeCell ref="J5:J7"/>
    <mergeCell ref="A5:A7"/>
    <mergeCell ref="B5:B7"/>
    <mergeCell ref="C5:C7"/>
    <mergeCell ref="D5:D7"/>
    <mergeCell ref="E5:E7"/>
    <mergeCell ref="F5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ADD4-A7DA-46F1-99D1-7AC5FB1D37A1}">
  <dimension ref="A1:K9"/>
  <sheetViews>
    <sheetView workbookViewId="0">
      <selection activeCell="C5" sqref="C5"/>
    </sheetView>
  </sheetViews>
  <sheetFormatPr defaultRowHeight="14.5" x14ac:dyDescent="0.35"/>
  <cols>
    <col min="1" max="1" width="1.1796875" customWidth="1"/>
    <col min="2" max="10" width="15.6328125" customWidth="1"/>
  </cols>
  <sheetData>
    <row r="1" spans="1:11" ht="32.5" customHeight="1" x14ac:dyDescent="0.35">
      <c r="A1" s="6"/>
      <c r="B1" s="62" t="s">
        <v>15</v>
      </c>
      <c r="C1" s="62"/>
      <c r="D1" s="63" t="s">
        <v>16</v>
      </c>
      <c r="E1" s="63"/>
      <c r="F1" s="63"/>
      <c r="G1" s="63"/>
      <c r="H1" s="63"/>
      <c r="I1" s="67"/>
      <c r="J1" s="66"/>
      <c r="K1" s="43"/>
    </row>
    <row r="2" spans="1:11" ht="31" customHeight="1" thickBot="1" x14ac:dyDescent="0.4">
      <c r="A2" s="14"/>
      <c r="B2" s="19" t="s">
        <v>0</v>
      </c>
      <c r="C2" s="15" t="s">
        <v>1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20" t="s">
        <v>2</v>
      </c>
      <c r="K2" s="42" t="s">
        <v>25</v>
      </c>
    </row>
    <row r="3" spans="1:11" ht="30" customHeight="1" thickTop="1" x14ac:dyDescent="0.35">
      <c r="A3" s="16"/>
      <c r="B3" s="21" t="s">
        <v>9</v>
      </c>
      <c r="C3" s="17">
        <v>225551</v>
      </c>
      <c r="D3" s="77">
        <f>QUOTIENT(C3,2)</f>
        <v>112775</v>
      </c>
      <c r="E3" s="77">
        <f>QUOTIENT(C3,3)</f>
        <v>75183</v>
      </c>
      <c r="F3" s="78">
        <f>QUOTIENT(C3,4)</f>
        <v>56387</v>
      </c>
      <c r="G3" s="78">
        <f>QUOTIENT(C3,5)</f>
        <v>45110</v>
      </c>
      <c r="H3" s="79">
        <f>QUOTIENT(C3,6)</f>
        <v>37591</v>
      </c>
      <c r="I3" s="79">
        <f>QUOTIENT(C3,7)</f>
        <v>32221</v>
      </c>
      <c r="J3" s="87">
        <v>3</v>
      </c>
      <c r="K3" s="40">
        <f>C3/C9</f>
        <v>0.38953182126690972</v>
      </c>
    </row>
    <row r="4" spans="1:11" ht="30" customHeight="1" thickBot="1" x14ac:dyDescent="0.4">
      <c r="A4" s="11"/>
      <c r="B4" s="22" t="s">
        <v>12</v>
      </c>
      <c r="C4" s="28">
        <v>57747</v>
      </c>
      <c r="D4" s="80">
        <f>QUOTIENT(C4,2)</f>
        <v>28873</v>
      </c>
      <c r="E4" s="12">
        <f>QUOTIENT(C4,3)</f>
        <v>19249</v>
      </c>
      <c r="F4" s="12">
        <f>QUOTIENT(C4,4)</f>
        <v>14436</v>
      </c>
      <c r="G4" s="12">
        <f>QUOTIENT(C4,5)</f>
        <v>11549</v>
      </c>
      <c r="H4" s="12">
        <f>QUOTIENT(C4,6)</f>
        <v>9624</v>
      </c>
      <c r="I4" s="12">
        <f>QUOTIENT(C4,7)</f>
        <v>8249</v>
      </c>
      <c r="J4" s="88">
        <v>1</v>
      </c>
      <c r="K4" s="41">
        <f>C4/C9</f>
        <v>9.9730411670532315E-2</v>
      </c>
    </row>
    <row r="5" spans="1:11" ht="30" customHeight="1" thickTop="1" x14ac:dyDescent="0.35">
      <c r="A5" s="1"/>
      <c r="B5" s="23" t="s">
        <v>10</v>
      </c>
      <c r="C5" s="10">
        <v>187676</v>
      </c>
      <c r="D5" s="81">
        <f t="shared" ref="D5:D8" si="0">QUOTIENT(C5,2)</f>
        <v>93838</v>
      </c>
      <c r="E5" s="105">
        <f t="shared" ref="E5:E8" si="1">QUOTIENT(C5,3)</f>
        <v>62558</v>
      </c>
      <c r="F5" s="82">
        <f t="shared" ref="F5:F8" si="2">QUOTIENT(C5,4)</f>
        <v>46919</v>
      </c>
      <c r="G5" s="83">
        <f t="shared" ref="G5:G8" si="3">QUOTIENT(C5,5)</f>
        <v>37535</v>
      </c>
      <c r="H5" s="83">
        <f t="shared" ref="H5:H8" si="4">QUOTIENT(C5,6)</f>
        <v>31279</v>
      </c>
      <c r="I5" s="83">
        <f t="shared" ref="I5:I8" si="5">QUOTIENT(C5,7)</f>
        <v>26810</v>
      </c>
      <c r="J5" s="89">
        <v>2</v>
      </c>
      <c r="K5" s="40">
        <f>C5/C9</f>
        <v>0.32412081563854095</v>
      </c>
    </row>
    <row r="6" spans="1:11" ht="30" customHeight="1" x14ac:dyDescent="0.35">
      <c r="A6" s="1"/>
      <c r="B6" s="24" t="s">
        <v>11</v>
      </c>
      <c r="C6" s="9">
        <v>76784</v>
      </c>
      <c r="D6" s="84">
        <f t="shared" si="0"/>
        <v>38392</v>
      </c>
      <c r="E6" s="75">
        <f t="shared" si="1"/>
        <v>25594</v>
      </c>
      <c r="F6" s="75">
        <f t="shared" si="2"/>
        <v>19196</v>
      </c>
      <c r="G6" s="75">
        <f t="shared" si="3"/>
        <v>15356</v>
      </c>
      <c r="H6" s="75">
        <f t="shared" si="4"/>
        <v>12797</v>
      </c>
      <c r="I6" s="75">
        <f t="shared" si="5"/>
        <v>10969</v>
      </c>
      <c r="J6" s="90">
        <v>1</v>
      </c>
      <c r="K6" s="39">
        <f>C6/C9</f>
        <v>0.13260775329818264</v>
      </c>
    </row>
    <row r="7" spans="1:11" ht="30" customHeight="1" thickBot="1" x14ac:dyDescent="0.4">
      <c r="A7" s="13"/>
      <c r="B7" s="22" t="s">
        <v>14</v>
      </c>
      <c r="C7" s="12">
        <v>6452</v>
      </c>
      <c r="D7" s="80">
        <f>QUOTIENT(C7,2)</f>
        <v>3226</v>
      </c>
      <c r="E7" s="12">
        <f t="shared" si="1"/>
        <v>2150</v>
      </c>
      <c r="F7" s="12">
        <f>QUOTIENT(C7,4)</f>
        <v>1613</v>
      </c>
      <c r="G7" s="12">
        <f>QUOTIENT(C7,5)</f>
        <v>1290</v>
      </c>
      <c r="H7" s="12">
        <f>QUOTIENT(C7,6)</f>
        <v>1075</v>
      </c>
      <c r="I7" s="12">
        <f>QUOTIENT(C7,7)</f>
        <v>921</v>
      </c>
      <c r="J7" s="88"/>
      <c r="K7" s="41">
        <f>C7/C9</f>
        <v>1.1142754014897303E-2</v>
      </c>
    </row>
    <row r="8" spans="1:11" ht="30" customHeight="1" thickTop="1" thickBot="1" x14ac:dyDescent="0.4">
      <c r="A8" s="18"/>
      <c r="B8" s="25" t="s">
        <v>13</v>
      </c>
      <c r="C8" s="26">
        <v>24821</v>
      </c>
      <c r="D8" s="85">
        <f t="shared" si="0"/>
        <v>12410</v>
      </c>
      <c r="E8" s="91">
        <f t="shared" si="1"/>
        <v>8273</v>
      </c>
      <c r="F8" s="26">
        <f t="shared" si="2"/>
        <v>6205</v>
      </c>
      <c r="G8" s="26">
        <f t="shared" si="3"/>
        <v>4964</v>
      </c>
      <c r="H8" s="26">
        <f t="shared" si="4"/>
        <v>4136</v>
      </c>
      <c r="I8" s="26">
        <f t="shared" si="5"/>
        <v>3545</v>
      </c>
      <c r="J8" s="92"/>
      <c r="K8" s="38">
        <f>C8/C9</f>
        <v>4.2866444110937069E-2</v>
      </c>
    </row>
    <row r="9" spans="1:11" ht="30" customHeight="1" thickTop="1" thickBot="1" x14ac:dyDescent="0.4">
      <c r="B9" s="44" t="s">
        <v>24</v>
      </c>
      <c r="C9" s="45">
        <f>SUM(C3:C8)</f>
        <v>579031</v>
      </c>
      <c r="D9" s="86"/>
      <c r="E9" s="86"/>
      <c r="F9" s="86"/>
      <c r="G9" s="86"/>
      <c r="H9" s="86"/>
      <c r="I9" s="86"/>
      <c r="J9" s="86"/>
    </row>
  </sheetData>
  <mergeCells count="3">
    <mergeCell ref="B1:C1"/>
    <mergeCell ref="D1:H1"/>
    <mergeCell ref="I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CCA7D-60A5-43C6-A710-F292812D2B2C}">
  <dimension ref="A1:K14"/>
  <sheetViews>
    <sheetView workbookViewId="0">
      <selection activeCell="C4" sqref="C4"/>
    </sheetView>
  </sheetViews>
  <sheetFormatPr defaultRowHeight="14.5" x14ac:dyDescent="0.35"/>
  <cols>
    <col min="1" max="1" width="1.1796875" customWidth="1"/>
    <col min="2" max="10" width="15.6328125" customWidth="1"/>
  </cols>
  <sheetData>
    <row r="1" spans="1:11" ht="32.5" customHeight="1" x14ac:dyDescent="0.35">
      <c r="A1" s="6"/>
      <c r="B1" s="62" t="s">
        <v>15</v>
      </c>
      <c r="C1" s="62"/>
      <c r="D1" s="63" t="s">
        <v>16</v>
      </c>
      <c r="E1" s="63"/>
      <c r="F1" s="63"/>
      <c r="G1" s="63"/>
      <c r="H1" s="63"/>
      <c r="I1" s="68"/>
      <c r="J1" s="69"/>
      <c r="K1" s="43"/>
    </row>
    <row r="2" spans="1:11" ht="31" customHeight="1" thickBot="1" x14ac:dyDescent="0.4">
      <c r="A2" s="32"/>
      <c r="B2" s="19" t="s">
        <v>0</v>
      </c>
      <c r="C2" s="15" t="s">
        <v>1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5" t="s">
        <v>8</v>
      </c>
      <c r="J2" s="14" t="s">
        <v>2</v>
      </c>
      <c r="K2" s="42" t="s">
        <v>25</v>
      </c>
    </row>
    <row r="3" spans="1:11" ht="30" customHeight="1" thickTop="1" x14ac:dyDescent="0.35">
      <c r="A3" s="48"/>
      <c r="B3" s="21" t="s">
        <v>9</v>
      </c>
      <c r="C3" s="17">
        <v>225551</v>
      </c>
      <c r="D3" s="77">
        <f>QUOTIENT(C3,2)</f>
        <v>112775</v>
      </c>
      <c r="E3" s="77">
        <f>QUOTIENT(C3,3)</f>
        <v>75183</v>
      </c>
      <c r="F3" s="78">
        <f>QUOTIENT(C3,4)</f>
        <v>56387</v>
      </c>
      <c r="G3" s="78">
        <f>QUOTIENT(C3,5)</f>
        <v>45110</v>
      </c>
      <c r="H3" s="79">
        <f>QUOTIENT(C3,6)</f>
        <v>37591</v>
      </c>
      <c r="I3" s="79">
        <f>QUOTIENT(C3,7)</f>
        <v>32221</v>
      </c>
      <c r="J3" s="34">
        <v>3</v>
      </c>
      <c r="K3" s="40">
        <f>C3/C9</f>
        <v>0.38953182126690972</v>
      </c>
    </row>
    <row r="4" spans="1:11" ht="30" customHeight="1" thickBot="1" x14ac:dyDescent="0.4">
      <c r="A4" s="48"/>
      <c r="B4" s="22" t="s">
        <v>12</v>
      </c>
      <c r="C4" s="12">
        <v>57747</v>
      </c>
      <c r="D4" s="80">
        <f>QUOTIENT(C4,2)</f>
        <v>28873</v>
      </c>
      <c r="E4" s="12">
        <f>QUOTIENT(C4,3)</f>
        <v>19249</v>
      </c>
      <c r="F4" s="12">
        <f>QUOTIENT(C4,4)</f>
        <v>14436</v>
      </c>
      <c r="G4" s="12">
        <f>QUOTIENT(C4,5)</f>
        <v>11549</v>
      </c>
      <c r="H4" s="12">
        <f>QUOTIENT(C4,6)</f>
        <v>9624</v>
      </c>
      <c r="I4" s="12">
        <f>QUOTIENT(C4,7)</f>
        <v>8249</v>
      </c>
      <c r="J4" s="35"/>
      <c r="K4" s="41">
        <f>C4/C9</f>
        <v>9.9730411670532315E-2</v>
      </c>
    </row>
    <row r="5" spans="1:11" ht="30" customHeight="1" thickTop="1" x14ac:dyDescent="0.35">
      <c r="A5" s="49"/>
      <c r="B5" s="23" t="s">
        <v>10</v>
      </c>
      <c r="C5" s="10">
        <v>187676</v>
      </c>
      <c r="D5" s="81">
        <f t="shared" ref="D5:D8" si="0">QUOTIENT(C5,2)</f>
        <v>93838</v>
      </c>
      <c r="E5" s="81">
        <f t="shared" ref="E5:E8" si="1">QUOTIENT(C5,3)</f>
        <v>62558</v>
      </c>
      <c r="F5" s="82">
        <f t="shared" ref="F5:F8" si="2">QUOTIENT(C5,4)</f>
        <v>46919</v>
      </c>
      <c r="G5" s="83">
        <f t="shared" ref="G5:G8" si="3">QUOTIENT(C5,5)</f>
        <v>37535</v>
      </c>
      <c r="H5" s="83">
        <f t="shared" ref="H5:H8" si="4">QUOTIENT(C5,6)</f>
        <v>31279</v>
      </c>
      <c r="I5" s="83">
        <f t="shared" ref="I5:I8" si="5">QUOTIENT(C5,7)</f>
        <v>26810</v>
      </c>
      <c r="J5" s="36">
        <v>3</v>
      </c>
      <c r="K5" s="40">
        <f>C5/C9</f>
        <v>0.32412081563854095</v>
      </c>
    </row>
    <row r="6" spans="1:11" ht="30" customHeight="1" x14ac:dyDescent="0.35">
      <c r="A6" s="49"/>
      <c r="B6" s="24" t="s">
        <v>11</v>
      </c>
      <c r="C6" s="9">
        <v>76784</v>
      </c>
      <c r="D6" s="84">
        <f t="shared" si="0"/>
        <v>38392</v>
      </c>
      <c r="E6" s="75">
        <f t="shared" si="1"/>
        <v>25594</v>
      </c>
      <c r="F6" s="75">
        <f t="shared" si="2"/>
        <v>19196</v>
      </c>
      <c r="G6" s="75">
        <f t="shared" si="3"/>
        <v>15356</v>
      </c>
      <c r="H6" s="75">
        <f t="shared" si="4"/>
        <v>12797</v>
      </c>
      <c r="I6" s="75">
        <f t="shared" si="5"/>
        <v>10969</v>
      </c>
      <c r="J6" s="37">
        <v>1</v>
      </c>
      <c r="K6" s="39">
        <f>C6/C9</f>
        <v>0.13260775329818264</v>
      </c>
    </row>
    <row r="7" spans="1:11" ht="30" customHeight="1" thickBot="1" x14ac:dyDescent="0.4">
      <c r="A7" s="49"/>
      <c r="B7" s="22" t="s">
        <v>14</v>
      </c>
      <c r="C7" s="12">
        <v>6452</v>
      </c>
      <c r="D7" s="80">
        <f>QUOTIENT(C7,2)</f>
        <v>3226</v>
      </c>
      <c r="E7" s="75">
        <f t="shared" si="1"/>
        <v>2150</v>
      </c>
      <c r="F7" s="12">
        <f>QUOTIENT(C7,4)</f>
        <v>1613</v>
      </c>
      <c r="G7" s="12">
        <f>QUOTIENT(C7,5)</f>
        <v>1290</v>
      </c>
      <c r="H7" s="12">
        <f>QUOTIENT(C7,6)</f>
        <v>1075</v>
      </c>
      <c r="I7" s="12">
        <f>QUOTIENT(C7,7)</f>
        <v>921</v>
      </c>
      <c r="J7" s="35"/>
      <c r="K7" s="41">
        <f>C7/C9</f>
        <v>1.1142754014897303E-2</v>
      </c>
    </row>
    <row r="8" spans="1:11" ht="30" customHeight="1" thickTop="1" thickBot="1" x14ac:dyDescent="0.4">
      <c r="A8" s="50"/>
      <c r="B8" s="25" t="s">
        <v>13</v>
      </c>
      <c r="C8" s="26">
        <v>24821</v>
      </c>
      <c r="D8" s="85">
        <f t="shared" si="0"/>
        <v>12410</v>
      </c>
      <c r="E8" s="26">
        <f t="shared" si="1"/>
        <v>8273</v>
      </c>
      <c r="F8" s="26">
        <f t="shared" si="2"/>
        <v>6205</v>
      </c>
      <c r="G8" s="26">
        <f t="shared" si="3"/>
        <v>4964</v>
      </c>
      <c r="H8" s="26">
        <f t="shared" si="4"/>
        <v>4136</v>
      </c>
      <c r="I8" s="26">
        <f t="shared" si="5"/>
        <v>3545</v>
      </c>
      <c r="J8" s="27"/>
      <c r="K8" s="38">
        <f>C8/C9</f>
        <v>4.2866444110937069E-2</v>
      </c>
    </row>
    <row r="9" spans="1:11" ht="30" customHeight="1" thickTop="1" thickBot="1" x14ac:dyDescent="0.4">
      <c r="B9" s="44" t="s">
        <v>24</v>
      </c>
      <c r="C9" s="45">
        <f>SUM(C3:C8)</f>
        <v>579031</v>
      </c>
      <c r="D9" s="86"/>
      <c r="E9" s="86"/>
      <c r="F9" s="86"/>
      <c r="G9" s="86"/>
      <c r="H9" s="86"/>
      <c r="I9" s="86"/>
      <c r="K9" s="46"/>
    </row>
    <row r="11" spans="1:11" x14ac:dyDescent="0.35">
      <c r="D11" s="2"/>
      <c r="E11" s="2"/>
    </row>
    <row r="14" spans="1:11" x14ac:dyDescent="0.35">
      <c r="D14" s="2"/>
      <c r="E14" s="2"/>
    </row>
  </sheetData>
  <mergeCells count="3">
    <mergeCell ref="B1:C1"/>
    <mergeCell ref="D1:H1"/>
    <mergeCell ref="I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FF2B9-4845-4F81-8C42-955B0106258D}">
  <dimension ref="A1:K14"/>
  <sheetViews>
    <sheetView tabSelected="1" workbookViewId="0">
      <selection activeCell="M3" sqref="M3"/>
    </sheetView>
  </sheetViews>
  <sheetFormatPr defaultRowHeight="14.5" x14ac:dyDescent="0.35"/>
  <cols>
    <col min="1" max="1" width="1.1796875" customWidth="1"/>
    <col min="2" max="9" width="15.6328125" customWidth="1"/>
  </cols>
  <sheetData>
    <row r="1" spans="1:11" ht="32.5" customHeight="1" x14ac:dyDescent="0.35">
      <c r="A1" s="47"/>
      <c r="B1" s="62" t="s">
        <v>15</v>
      </c>
      <c r="C1" s="62"/>
      <c r="D1" s="63" t="s">
        <v>17</v>
      </c>
      <c r="E1" s="63"/>
      <c r="F1" s="63"/>
      <c r="G1" s="63"/>
      <c r="H1" s="63"/>
      <c r="I1" s="33"/>
      <c r="J1" s="43"/>
    </row>
    <row r="2" spans="1:11" ht="31" customHeight="1" x14ac:dyDescent="0.35">
      <c r="A2" s="7"/>
      <c r="B2" s="8" t="s">
        <v>0</v>
      </c>
      <c r="C2" s="5" t="s">
        <v>1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2</v>
      </c>
      <c r="J2" s="5" t="s">
        <v>25</v>
      </c>
    </row>
    <row r="3" spans="1:11" ht="30" customHeight="1" x14ac:dyDescent="0.35">
      <c r="A3" s="29"/>
      <c r="B3" s="3" t="s">
        <v>9</v>
      </c>
      <c r="C3" s="65"/>
      <c r="D3" s="65">
        <f>QUOTIENT(C3,2)</f>
        <v>0</v>
      </c>
      <c r="E3" s="65">
        <f>QUOTIENT(C3,3)</f>
        <v>0</v>
      </c>
      <c r="F3" s="75">
        <f>QUOTIENT(C3,4)</f>
        <v>0</v>
      </c>
      <c r="G3" s="75">
        <f>QUOTIENT(C3,5)</f>
        <v>0</v>
      </c>
      <c r="H3" s="75">
        <f>QUOTIENT(C3,6)</f>
        <v>0</v>
      </c>
      <c r="I3" s="4"/>
      <c r="J3" s="70" t="e">
        <f>C3/C11</f>
        <v>#DIV/0!</v>
      </c>
    </row>
    <row r="4" spans="1:11" ht="30" customHeight="1" x14ac:dyDescent="0.35">
      <c r="A4" s="29"/>
      <c r="B4" s="3" t="s">
        <v>12</v>
      </c>
      <c r="C4" s="65"/>
      <c r="D4" s="65">
        <f t="shared" ref="D4:D10" si="0">QUOTIENT(C4,2)</f>
        <v>0</v>
      </c>
      <c r="E4" s="65">
        <f t="shared" ref="E4:E8" si="1">QUOTIENT(C4,3)</f>
        <v>0</v>
      </c>
      <c r="F4" s="75">
        <f t="shared" ref="F4:F8" si="2">QUOTIENT(C4,4)</f>
        <v>0</v>
      </c>
      <c r="G4" s="75">
        <f t="shared" ref="G4:G8" si="3">QUOTIENT(C4,5)</f>
        <v>0</v>
      </c>
      <c r="H4" s="75">
        <f t="shared" ref="H4:H8" si="4">QUOTIENT(C4,6)</f>
        <v>0</v>
      </c>
      <c r="I4" s="4"/>
      <c r="J4" s="70" t="e">
        <f>C4/C11</f>
        <v>#DIV/0!</v>
      </c>
    </row>
    <row r="5" spans="1:11" ht="30" customHeight="1" x14ac:dyDescent="0.35">
      <c r="A5" s="30"/>
      <c r="B5" s="3" t="s">
        <v>10</v>
      </c>
      <c r="C5" s="65"/>
      <c r="D5" s="65">
        <f t="shared" si="0"/>
        <v>0</v>
      </c>
      <c r="E5" s="65">
        <f t="shared" si="1"/>
        <v>0</v>
      </c>
      <c r="F5" s="75">
        <f t="shared" si="2"/>
        <v>0</v>
      </c>
      <c r="G5" s="75">
        <f t="shared" si="3"/>
        <v>0</v>
      </c>
      <c r="H5" s="75">
        <f t="shared" si="4"/>
        <v>0</v>
      </c>
      <c r="I5" s="4"/>
      <c r="J5" s="70" t="e">
        <f>C5/C11</f>
        <v>#DIV/0!</v>
      </c>
    </row>
    <row r="6" spans="1:11" ht="30" customHeight="1" x14ac:dyDescent="0.35">
      <c r="A6" s="30"/>
      <c r="B6" s="3" t="s">
        <v>11</v>
      </c>
      <c r="C6" s="65"/>
      <c r="D6" s="65">
        <f t="shared" si="0"/>
        <v>0</v>
      </c>
      <c r="E6" s="65">
        <f t="shared" si="1"/>
        <v>0</v>
      </c>
      <c r="F6" s="75">
        <f t="shared" si="2"/>
        <v>0</v>
      </c>
      <c r="G6" s="75">
        <f t="shared" si="3"/>
        <v>0</v>
      </c>
      <c r="H6" s="75">
        <f t="shared" si="4"/>
        <v>0</v>
      </c>
      <c r="I6" s="4"/>
      <c r="J6" s="70" t="e">
        <f>C6/C11</f>
        <v>#DIV/0!</v>
      </c>
    </row>
    <row r="7" spans="1:11" ht="30" customHeight="1" x14ac:dyDescent="0.35">
      <c r="A7" s="31"/>
      <c r="B7" s="3" t="s">
        <v>18</v>
      </c>
      <c r="C7" s="65"/>
      <c r="D7" s="76">
        <f t="shared" si="0"/>
        <v>0</v>
      </c>
      <c r="E7" s="75">
        <f t="shared" si="1"/>
        <v>0</v>
      </c>
      <c r="F7" s="75">
        <f t="shared" si="2"/>
        <v>0</v>
      </c>
      <c r="G7" s="75">
        <f t="shared" si="3"/>
        <v>0</v>
      </c>
      <c r="H7" s="75">
        <f t="shared" si="4"/>
        <v>0</v>
      </c>
      <c r="I7" s="4"/>
      <c r="J7" s="70" t="e">
        <f>C7/C11</f>
        <v>#DIV/0!</v>
      </c>
    </row>
    <row r="8" spans="1:11" ht="33" customHeight="1" x14ac:dyDescent="0.35">
      <c r="A8" s="71"/>
      <c r="B8" s="3" t="s">
        <v>20</v>
      </c>
      <c r="C8" s="65"/>
      <c r="D8" s="76">
        <f t="shared" si="0"/>
        <v>0</v>
      </c>
      <c r="E8" s="75">
        <f t="shared" si="1"/>
        <v>0</v>
      </c>
      <c r="F8" s="75">
        <f t="shared" si="2"/>
        <v>0</v>
      </c>
      <c r="G8" s="75">
        <f t="shared" si="3"/>
        <v>0</v>
      </c>
      <c r="H8" s="75">
        <f t="shared" si="4"/>
        <v>0</v>
      </c>
      <c r="I8" s="4"/>
      <c r="J8" s="70" t="e">
        <f>C8/C11</f>
        <v>#DIV/0!</v>
      </c>
    </row>
    <row r="9" spans="1:11" ht="33" customHeight="1" x14ac:dyDescent="0.35">
      <c r="A9" s="72"/>
      <c r="B9" s="3" t="s">
        <v>19</v>
      </c>
      <c r="C9" s="75"/>
      <c r="D9" s="76">
        <f t="shared" si="0"/>
        <v>0</v>
      </c>
      <c r="E9" s="75">
        <f t="shared" ref="E9" si="5">QUOTIENT(C9,3)</f>
        <v>0</v>
      </c>
      <c r="F9" s="75">
        <f t="shared" ref="F9" si="6">QUOTIENT(C9,4)</f>
        <v>0</v>
      </c>
      <c r="G9" s="75">
        <f t="shared" ref="G9" si="7">QUOTIENT(C9,5)</f>
        <v>0</v>
      </c>
      <c r="H9" s="75">
        <f t="shared" ref="H9" si="8">QUOTIENT(C9,6)</f>
        <v>0</v>
      </c>
      <c r="I9" s="4"/>
      <c r="J9" s="70" t="e">
        <f>C9/C11</f>
        <v>#DIV/0!</v>
      </c>
    </row>
    <row r="10" spans="1:11" ht="33" customHeight="1" x14ac:dyDescent="0.35">
      <c r="A10" s="73"/>
      <c r="B10" s="3" t="s">
        <v>21</v>
      </c>
      <c r="C10" s="75"/>
      <c r="D10" s="76">
        <f t="shared" si="0"/>
        <v>0</v>
      </c>
      <c r="E10" s="75">
        <f t="shared" ref="E10" si="9">QUOTIENT(C10,3)</f>
        <v>0</v>
      </c>
      <c r="F10" s="75">
        <f t="shared" ref="F10" si="10">QUOTIENT(C10,4)</f>
        <v>0</v>
      </c>
      <c r="G10" s="75">
        <f t="shared" ref="G10" si="11">QUOTIENT(C10,5)</f>
        <v>0</v>
      </c>
      <c r="H10" s="75">
        <f t="shared" ref="H10" si="12">QUOTIENT(C10,6)</f>
        <v>0</v>
      </c>
      <c r="I10" s="4"/>
      <c r="J10" s="70" t="e">
        <f>C10/C11</f>
        <v>#DIV/0!</v>
      </c>
    </row>
    <row r="11" spans="1:11" ht="30" customHeight="1" x14ac:dyDescent="0.35">
      <c r="A11" s="74"/>
      <c r="B11" s="3" t="s">
        <v>24</v>
      </c>
      <c r="C11" s="75">
        <f>SUM(C3:C10)</f>
        <v>0</v>
      </c>
      <c r="D11" s="2"/>
      <c r="E11" s="2"/>
      <c r="F11" s="2"/>
      <c r="G11" s="2"/>
      <c r="H11" s="2"/>
      <c r="I11" s="2"/>
      <c r="J11" s="70" t="e">
        <f>C8/C11</f>
        <v>#DIV/0!</v>
      </c>
      <c r="K11" s="2"/>
    </row>
    <row r="12" spans="1:11" ht="30" customHeight="1" x14ac:dyDescent="0.35">
      <c r="A12" s="2"/>
      <c r="B12" s="2"/>
      <c r="C12" s="2"/>
      <c r="D12" s="2"/>
      <c r="E12" s="2"/>
      <c r="F12" s="2"/>
      <c r="G12" s="2"/>
      <c r="H12" s="2"/>
    </row>
    <row r="13" spans="1:11" ht="30" customHeight="1" x14ac:dyDescent="0.35">
      <c r="A13" s="2"/>
      <c r="B13" s="2"/>
      <c r="C13" s="2"/>
      <c r="D13" s="2"/>
      <c r="E13" s="2"/>
      <c r="F13" s="2"/>
      <c r="G13" s="2"/>
      <c r="H13" s="2"/>
    </row>
    <row r="14" spans="1:11" ht="30" customHeight="1" x14ac:dyDescent="0.35">
      <c r="A14" s="2"/>
      <c r="B14" s="2"/>
      <c r="C14" s="2"/>
      <c r="D14" s="2"/>
      <c r="E14" s="2"/>
      <c r="F14" s="2"/>
      <c r="G14" s="2"/>
      <c r="H14" s="2"/>
    </row>
  </sheetData>
  <mergeCells count="2">
    <mergeCell ref="B1:C1"/>
    <mergeCell ref="D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2018</vt:lpstr>
      <vt:lpstr>2018 partilere dağılım</vt:lpstr>
      <vt:lpstr>2018 yeni sistem ile olsaydı</vt:lpstr>
      <vt:lpstr>2023 Senaryolar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Av. Burak Taşcı</dc:creator>
  <cp:lastModifiedBy>Burak Taşcı</cp:lastModifiedBy>
  <dcterms:created xsi:type="dcterms:W3CDTF">2023-04-12T11:42:50Z</dcterms:created>
  <dcterms:modified xsi:type="dcterms:W3CDTF">2023-04-13T12:18:43Z</dcterms:modified>
</cp:coreProperties>
</file>